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32760" yWindow="32760" windowWidth="19320" windowHeight="7200" activeTab="0"/>
  </bookViews>
  <sheets>
    <sheet name="51" sheetId="1" r:id="rId1"/>
  </sheets>
  <definedNames>
    <definedName name="_xlnm.Print_Area" localSheetId="0">'51'!$A$1:$AD$60</definedName>
  </definedNames>
  <calcPr fullCalcOnLoad="1"/>
</workbook>
</file>

<file path=xl/sharedStrings.xml><?xml version="1.0" encoding="utf-8"?>
<sst xmlns="http://schemas.openxmlformats.org/spreadsheetml/2006/main" count="57" uniqueCount="57">
  <si>
    <t>SIRA</t>
  </si>
  <si>
    <t>DERS YILI</t>
  </si>
  <si>
    <t>DERSİN ADI</t>
  </si>
  <si>
    <t>DÖNEMİ</t>
  </si>
  <si>
    <t>SINIFI</t>
  </si>
  <si>
    <t>SINIF MEVCUDU</t>
  </si>
  <si>
    <t>YAZILI NO</t>
  </si>
  <si>
    <t>SINAVA KATILAN ÖĞRENCİ SAYISI</t>
  </si>
  <si>
    <t>BAŞARILI ÖĞRENCİ SAYISI</t>
  </si>
  <si>
    <t>BAŞARISIZ ÖĞRENCİ SAYISI</t>
  </si>
  <si>
    <t>NO</t>
  </si>
  <si>
    <t>ADI SOYADI</t>
  </si>
  <si>
    <t>TOPLAM</t>
  </si>
  <si>
    <t>SORU AÇIKLAMALARI</t>
  </si>
  <si>
    <t>BAŞARI DURUMU</t>
  </si>
  <si>
    <t>Başarılı</t>
  </si>
  <si>
    <t>Başarısız</t>
  </si>
  <si>
    <t>DEĞERLENDİRME VE ALINACAK TEDBİRLER</t>
  </si>
  <si>
    <t>Sorulara Göre Başarı Oranları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</si>
  <si>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</si>
  <si>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</si>
  <si>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</si>
  <si>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</si>
  <si>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</si>
  <si>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</si>
  <si>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</si>
  <si>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</si>
  <si>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</si>
  <si>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</si>
  <si>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</si>
  <si>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</si>
  <si>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</si>
  <si>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</si>
  <si>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</si>
  <si>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</si>
  <si>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</si>
  <si>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</si>
  <si>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</si>
  <si>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</si>
  <si>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</si>
  <si>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</si>
  <si>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</si>
  <si>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</si>
  <si>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</si>
  <si>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BAŞARI ORANI %50 NİN ALTINDA OLAN HİÇ SORU YOK İSE</t>
  </si>
  <si>
    <t>BAŞARI ORANI %50 NİN ALTINDA OLAN 1 SORU VAR İSE</t>
  </si>
  <si>
    <t>BAŞARI ORANI %50 NİN ALTINDA OLAN ÇOK SORU VAR İSE</t>
  </si>
  <si>
    <t>BT.5.2.3.2. Gizli kalması gereken bilgi ile paylaşılabilecek bilgiyi ayırt eder.</t>
  </si>
  <si>
    <t>BT.5.1.1.1. Bilişim teknolojilerine ilişkin temel kavramları açıklar.</t>
  </si>
  <si>
    <t>BT.5.1.1.3. Farklı bilişim teknolojilerinin olumlu ve olumsuz yönlerini tartışır.</t>
  </si>
  <si>
    <t>BT.5.1.2.1. Bilgisayar sisteminin temel kavramlarını ve işlevlerini açıklar.</t>
  </si>
  <si>
    <t>BT.5.1.2.2. Giriş ve çıkış birimlerine örnek verir.</t>
  </si>
  <si>
    <t>BT.5.1.3.1. Elektronik ortamda veri yönetiminin önemini fark eder.</t>
  </si>
  <si>
    <t>BT.5.1.3.2. Temel dosya ve klasör yönetim işlemlerini yapar.</t>
  </si>
  <si>
    <t>BT.5.2.1.2. Bilişim teknolojileri ile İnternet’i kullanma ve yönetme sürecinde etik ilkelere uymanın önemini açıklar.</t>
  </si>
  <si>
    <t>BT.5.2.1.4. Etik ilkelerin ihlali sonucunda karşılaşılacak durumları fark eder.</t>
  </si>
  <si>
    <t>BT.5.2.2.1. Dijital vatandaşlık uygulamalarının kullanım amaçlarını ve önemini kavrar.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</si>
</sst>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%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0"/>
      <color indexed="10"/>
      <name val="Calibri"/>
      <family val="2"/>
    </font>
    <font>
      <sz val="9"/>
      <color indexed="62"/>
      <name val="Calibri"/>
      <family val="0"/>
    </font>
    <font>
      <sz val="9"/>
      <color indexed="63"/>
      <name val="Calibri"/>
      <family val="0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6"/>
      <color indexed="54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8" applyNumberFormat="0" applyFont="0" applyAlignment="0" applyProtection="0"/>
    <xf numFmtId="0" fontId="4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9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textRotation="90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textRotation="90" wrapText="1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172" fontId="3" fillId="0" borderId="17" xfId="0" applyNumberFormat="1" applyFont="1" applyFill="1" applyBorder="1" applyAlignment="1" applyProtection="1">
      <alignment horizontal="left" vertical="center"/>
      <protection/>
    </xf>
    <xf numFmtId="172" fontId="3" fillId="0" borderId="18" xfId="0" applyNumberFormat="1" applyFont="1" applyFill="1" applyBorder="1" applyAlignment="1" applyProtection="1">
      <alignment horizontal="left" vertical="center"/>
      <protection/>
    </xf>
    <xf numFmtId="172" fontId="2" fillId="0" borderId="20" xfId="0" applyNumberFormat="1" applyFont="1" applyFill="1" applyBorder="1" applyAlignment="1" applyProtection="1">
      <alignment horizontal="center" vertical="center" textRotation="90"/>
      <protection/>
    </xf>
    <xf numFmtId="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1" fontId="14" fillId="34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 textRotation="90"/>
      <protection/>
    </xf>
    <xf numFmtId="0" fontId="2" fillId="33" borderId="17" xfId="0" applyFont="1" applyFill="1" applyBorder="1" applyAlignment="1" applyProtection="1">
      <alignment horizontal="center" vertical="center" textRotation="90"/>
      <protection/>
    </xf>
    <xf numFmtId="0" fontId="2" fillId="33" borderId="23" xfId="0" applyFont="1" applyFill="1" applyBorder="1" applyAlignment="1" applyProtection="1">
      <alignment horizontal="center" vertical="center" textRotation="90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4" fillId="35" borderId="26" xfId="0" applyFont="1" applyFill="1" applyBorder="1" applyAlignment="1" applyProtection="1">
      <alignment horizontal="center" vertical="center"/>
      <protection locked="0"/>
    </xf>
    <xf numFmtId="0" fontId="4" fillId="35" borderId="27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28" xfId="0" applyFont="1" applyFill="1" applyBorder="1" applyAlignment="1" applyProtection="1">
      <alignment horizontal="left" vertical="center"/>
      <protection/>
    </xf>
    <xf numFmtId="0" fontId="2" fillId="0" borderId="29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rPr>
              <a:t>Sorulara Göre Başarı Oranları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25525"/>
          <c:w val="0.967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'51'!$D$7:$AB$7</c:f>
              <c:strCache/>
            </c:strRef>
          </c:cat>
          <c:val>
            <c:numRef>
              <c:f>'51'!$D$39:$AB$39</c:f>
              <c:numCache/>
            </c:numRef>
          </c:val>
        </c:ser>
        <c:overlap val="-24"/>
        <c:gapWidth val="100"/>
        <c:axId val="44712696"/>
        <c:axId val="66869945"/>
      </c:barChart>
      <c:catAx>
        <c:axId val="44712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66869945"/>
        <c:crosses val="autoZero"/>
        <c:auto val="1"/>
        <c:lblOffset val="100"/>
        <c:tickLblSkip val="1"/>
        <c:noMultiLvlLbl val="0"/>
      </c:catAx>
      <c:valAx>
        <c:axId val="668699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44712696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Başarı Durumu</a:t>
            </a:r>
          </a:p>
        </c:rich>
      </c:tx>
      <c:layout>
        <c:manualLayout>
          <c:xMode val="factor"/>
          <c:yMode val="factor"/>
          <c:x val="-0.00325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75"/>
          <c:y val="0.29075"/>
          <c:w val="0.801"/>
          <c:h val="0.609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1A6DB"/>
                  </a:gs>
                  <a:gs pos="50000">
                    <a:srgbClr val="559BDB"/>
                  </a:gs>
                  <a:gs pos="100000">
                    <a:srgbClr val="438AC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18C55"/>
                  </a:gs>
                  <a:gs pos="50000">
                    <a:srgbClr val="F67B28"/>
                  </a:gs>
                  <a:gs pos="100000">
                    <a:srgbClr val="E56B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%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'51'!$AF$42:$AG$42</c:f>
              <c:strCache/>
            </c:strRef>
          </c:cat>
          <c:val>
            <c:numRef>
              <c:f>'51'!$AF$43:$AG$43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20</xdr:col>
      <xdr:colOff>0</xdr:colOff>
      <xdr:row>51</xdr:row>
      <xdr:rowOff>0</xdr:rowOff>
    </xdr:to>
    <xdr:graphicFrame>
      <xdr:nvGraphicFramePr>
        <xdr:cNvPr id="1" name="Grafik 6"/>
        <xdr:cNvGraphicFramePr/>
      </xdr:nvGraphicFramePr>
      <xdr:xfrm>
        <a:off x="0" y="10096500"/>
        <a:ext cx="583882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190500</xdr:colOff>
      <xdr:row>40</xdr:row>
      <xdr:rowOff>9525</xdr:rowOff>
    </xdr:from>
    <xdr:to>
      <xdr:col>30</xdr:col>
      <xdr:colOff>0</xdr:colOff>
      <xdr:row>51</xdr:row>
      <xdr:rowOff>0</xdr:rowOff>
    </xdr:to>
    <xdr:graphicFrame>
      <xdr:nvGraphicFramePr>
        <xdr:cNvPr id="2" name="Grafik 11"/>
        <xdr:cNvGraphicFramePr/>
      </xdr:nvGraphicFramePr>
      <xdr:xfrm>
        <a:off x="6029325" y="10106025"/>
        <a:ext cx="24479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1714500</xdr:rowOff>
    </xdr:from>
    <xdr:to>
      <xdr:col>2</xdr:col>
      <xdr:colOff>0</xdr:colOff>
      <xdr:row>7</xdr:row>
      <xdr:rowOff>190500</xdr:rowOff>
    </xdr:to>
    <xdr:sp macro="[0]!sirala_no">
      <xdr:nvSpPr>
        <xdr:cNvPr id="3" name="Rectangle 179"/>
        <xdr:cNvSpPr>
          <a:spLocks/>
        </xdr:cNvSpPr>
      </xdr:nvSpPr>
      <xdr:spPr>
        <a:xfrm>
          <a:off x="314325" y="2743200"/>
          <a:ext cx="4476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1714500</xdr:rowOff>
    </xdr:from>
    <xdr:to>
      <xdr:col>2</xdr:col>
      <xdr:colOff>1323975</xdr:colOff>
      <xdr:row>7</xdr:row>
      <xdr:rowOff>190500</xdr:rowOff>
    </xdr:to>
    <xdr:sp macro="[0]!sirala_adsoyad">
      <xdr:nvSpPr>
        <xdr:cNvPr id="4" name="Rectangle 179"/>
        <xdr:cNvSpPr>
          <a:spLocks/>
        </xdr:cNvSpPr>
      </xdr:nvSpPr>
      <xdr:spPr>
        <a:xfrm>
          <a:off x="762000" y="2743200"/>
          <a:ext cx="13239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>
    <pageSetUpPr fitToPage="1"/>
  </sheetPr>
  <dimension ref="A1:AG75"/>
  <sheetViews>
    <sheetView showGridLines="0" tabSelected="1" zoomScalePageLayoutView="0" workbookViewId="0" topLeftCell="A10">
      <selection activeCell="B59" sqref="B59:C60"/>
    </sheetView>
  </sheetViews>
  <sheetFormatPr defaultColWidth="9.140625" defaultRowHeight="15" customHeight="1"/>
  <cols>
    <col min="1" max="1" width="4.7109375" style="1" customWidth="1"/>
    <col min="2" max="2" width="6.7109375" style="1" customWidth="1"/>
    <col min="3" max="3" width="22.7109375" style="1" customWidth="1"/>
    <col min="4" max="28" width="3.140625" style="1" customWidth="1"/>
    <col min="29" max="29" width="5.7109375" style="1" customWidth="1"/>
    <col min="30" max="30" width="8.7109375" style="1" customWidth="1"/>
    <col min="31" max="16384" width="9.140625" style="1" customWidth="1"/>
  </cols>
  <sheetData>
    <row r="1" spans="1:30" ht="27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6"/>
    </row>
    <row r="2" spans="1:30" ht="15" customHeight="1">
      <c r="A2" s="57" t="s">
        <v>1</v>
      </c>
      <c r="B2" s="58"/>
      <c r="C2" s="39"/>
      <c r="D2" s="58" t="s">
        <v>4</v>
      </c>
      <c r="E2" s="58"/>
      <c r="F2" s="58"/>
      <c r="G2" s="58"/>
      <c r="H2" s="58"/>
      <c r="I2" s="58"/>
      <c r="J2" s="58"/>
      <c r="K2" s="58"/>
      <c r="L2" s="59"/>
      <c r="M2" s="59"/>
      <c r="N2" s="59"/>
      <c r="O2" s="59"/>
      <c r="P2" s="59"/>
      <c r="Q2" s="59"/>
      <c r="R2" s="58" t="s">
        <v>7</v>
      </c>
      <c r="S2" s="58"/>
      <c r="T2" s="58"/>
      <c r="U2" s="58"/>
      <c r="V2" s="58"/>
      <c r="W2" s="58"/>
      <c r="X2" s="58"/>
      <c r="Y2" s="58"/>
      <c r="Z2" s="58"/>
      <c r="AA2" s="58"/>
      <c r="AB2" s="58"/>
      <c r="AC2" s="2">
        <f>IF(L3=0,"",SUM(AC3,AC4))</f>
      </c>
      <c r="AD2" s="3"/>
    </row>
    <row r="3" spans="1:30" ht="15" customHeight="1">
      <c r="A3" s="44" t="s">
        <v>3</v>
      </c>
      <c r="B3" s="45"/>
      <c r="C3" s="13"/>
      <c r="D3" s="45" t="s">
        <v>5</v>
      </c>
      <c r="E3" s="45"/>
      <c r="F3" s="45"/>
      <c r="G3" s="45"/>
      <c r="H3" s="45"/>
      <c r="I3" s="45"/>
      <c r="J3" s="45"/>
      <c r="K3" s="45"/>
      <c r="L3" s="46">
        <f>COUNTA(B9:B38)</f>
        <v>0</v>
      </c>
      <c r="M3" s="46"/>
      <c r="N3" s="46"/>
      <c r="O3" s="46"/>
      <c r="P3" s="46"/>
      <c r="Q3" s="46"/>
      <c r="R3" s="45" t="s">
        <v>8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">
        <f>IF(L3=0,"",COUNTIF(AD9:AD38,"BAŞARILI"))</f>
      </c>
      <c r="AD3" s="29">
        <f>IF(OR(AC2="",AC3="",AC2=0),"",ROUND(AC3/AC2,2))</f>
      </c>
    </row>
    <row r="4" spans="1:30" ht="15" customHeight="1">
      <c r="A4" s="61" t="s">
        <v>2</v>
      </c>
      <c r="B4" s="62"/>
      <c r="C4" s="40"/>
      <c r="D4" s="63" t="s">
        <v>6</v>
      </c>
      <c r="E4" s="64"/>
      <c r="F4" s="64"/>
      <c r="G4" s="64"/>
      <c r="H4" s="64"/>
      <c r="I4" s="64"/>
      <c r="J4" s="64"/>
      <c r="K4" s="65"/>
      <c r="L4" s="66"/>
      <c r="M4" s="66"/>
      <c r="N4" s="66"/>
      <c r="O4" s="66"/>
      <c r="P4" s="66"/>
      <c r="Q4" s="66"/>
      <c r="R4" s="62" t="s">
        <v>9</v>
      </c>
      <c r="S4" s="62"/>
      <c r="T4" s="62"/>
      <c r="U4" s="62"/>
      <c r="V4" s="62"/>
      <c r="W4" s="62"/>
      <c r="X4" s="62"/>
      <c r="Y4" s="62"/>
      <c r="Z4" s="62"/>
      <c r="AA4" s="62"/>
      <c r="AB4" s="62"/>
      <c r="AC4" s="5">
        <f>IF(L3=0,"",COUNTIF(AD9:AD38,"BAŞARISIZ"))</f>
      </c>
      <c r="AD4" s="30">
        <f>IF(OR(AC2="",AC4="",AC2=0),"",ROUND(AC4/AC2,2))</f>
      </c>
    </row>
    <row r="5" spans="1:30" ht="9" customHeight="1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  <c r="AD5" s="7"/>
    </row>
    <row r="6" spans="1:30" ht="195" customHeight="1">
      <c r="A6" s="67" t="s">
        <v>13</v>
      </c>
      <c r="B6" s="68"/>
      <c r="C6" s="68"/>
      <c r="D6" s="14" t="s">
        <v>48</v>
      </c>
      <c r="E6" s="14" t="s">
        <v>49</v>
      </c>
      <c r="F6" s="14" t="s">
        <v>50</v>
      </c>
      <c r="G6" s="14" t="s">
        <v>51</v>
      </c>
      <c r="H6" s="14" t="s">
        <v>52</v>
      </c>
      <c r="I6" s="14" t="s">
        <v>53</v>
      </c>
      <c r="J6" s="14" t="s">
        <v>54</v>
      </c>
      <c r="K6" s="14" t="s">
        <v>55</v>
      </c>
      <c r="L6" s="14" t="s">
        <v>56</v>
      </c>
      <c r="M6" s="14" t="s">
        <v>47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8" t="s">
        <v>12</v>
      </c>
      <c r="AD6" s="47" t="s">
        <v>14</v>
      </c>
    </row>
    <row r="7" spans="1:30" ht="15" customHeight="1">
      <c r="A7" s="50" t="s">
        <v>0</v>
      </c>
      <c r="B7" s="52" t="s">
        <v>10</v>
      </c>
      <c r="C7" s="52" t="s">
        <v>11</v>
      </c>
      <c r="D7" s="17" t="s">
        <v>19</v>
      </c>
      <c r="E7" s="17" t="s">
        <v>20</v>
      </c>
      <c r="F7" s="17" t="s">
        <v>21</v>
      </c>
      <c r="G7" s="17" t="s">
        <v>22</v>
      </c>
      <c r="H7" s="17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17" t="s">
        <v>28</v>
      </c>
      <c r="N7" s="17" t="s">
        <v>29</v>
      </c>
      <c r="O7" s="17" t="s">
        <v>30</v>
      </c>
      <c r="P7" s="17" t="s">
        <v>31</v>
      </c>
      <c r="Q7" s="17" t="s">
        <v>32</v>
      </c>
      <c r="R7" s="17" t="s">
        <v>33</v>
      </c>
      <c r="S7" s="17" t="s">
        <v>34</v>
      </c>
      <c r="T7" s="17" t="s">
        <v>35</v>
      </c>
      <c r="U7" s="17" t="s">
        <v>36</v>
      </c>
      <c r="V7" s="17" t="s">
        <v>37</v>
      </c>
      <c r="W7" s="17" t="s">
        <v>38</v>
      </c>
      <c r="X7" s="17" t="s">
        <v>39</v>
      </c>
      <c r="Y7" s="17" t="s">
        <v>40</v>
      </c>
      <c r="Z7" s="17" t="s">
        <v>41</v>
      </c>
      <c r="AA7" s="17" t="s">
        <v>42</v>
      </c>
      <c r="AB7" s="17" t="s">
        <v>43</v>
      </c>
      <c r="AC7" s="52">
        <f>SUM(D8:AB8)</f>
        <v>0</v>
      </c>
      <c r="AD7" s="48"/>
    </row>
    <row r="8" spans="1:31" ht="15" customHeight="1">
      <c r="A8" s="51"/>
      <c r="B8" s="53"/>
      <c r="C8" s="5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53"/>
      <c r="AD8" s="49"/>
      <c r="AE8" s="18">
        <f>COUNT(D8:AB8)</f>
        <v>0</v>
      </c>
    </row>
    <row r="9" spans="1:30" ht="15" customHeight="1">
      <c r="A9" s="9">
        <v>1</v>
      </c>
      <c r="B9" s="41"/>
      <c r="C9" s="42"/>
      <c r="D9" s="43"/>
      <c r="E9" s="43"/>
      <c r="F9" s="43"/>
      <c r="G9" s="43"/>
      <c r="H9" s="4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21">
        <f>IF(B9="","",IF(COUNTA(D9:AB9)=0,"G",SUM(D9:AB9)))</f>
      </c>
      <c r="AD9" s="22">
        <f>IF(AC9="","",IF(AC9="G","GİRMEDİ",IF(AC9&lt;45,"BAŞARISIZ","BAŞARILI")))</f>
      </c>
    </row>
    <row r="10" spans="1:30" ht="15" customHeight="1">
      <c r="A10" s="10">
        <v>2</v>
      </c>
      <c r="B10" s="41"/>
      <c r="C10" s="42"/>
      <c r="D10" s="43"/>
      <c r="E10" s="43"/>
      <c r="F10" s="43"/>
      <c r="G10" s="43"/>
      <c r="H10" s="43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23">
        <f aca="true" t="shared" si="0" ref="AC10:AC38">IF(B10="","",IF(COUNTA(D10:AB10)=0,"G",SUM(D10:AB10)))</f>
      </c>
      <c r="AD10" s="24">
        <f aca="true" t="shared" si="1" ref="AD10:AD38">IF(AC10="","",IF(AC10="G","GİRMEDİ",IF(AC10&lt;45,"BAŞARISIZ","BAŞARILI")))</f>
      </c>
    </row>
    <row r="11" spans="1:30" ht="15" customHeight="1">
      <c r="A11" s="10">
        <v>3</v>
      </c>
      <c r="B11" s="41"/>
      <c r="C11" s="42"/>
      <c r="D11" s="43"/>
      <c r="E11" s="43"/>
      <c r="F11" s="43"/>
      <c r="G11" s="43"/>
      <c r="H11" s="43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23">
        <f t="shared" si="0"/>
      </c>
      <c r="AD11" s="24">
        <f t="shared" si="1"/>
      </c>
    </row>
    <row r="12" spans="1:30" ht="15" customHeight="1">
      <c r="A12" s="10">
        <v>4</v>
      </c>
      <c r="B12" s="41"/>
      <c r="C12" s="42"/>
      <c r="D12" s="43"/>
      <c r="E12" s="43"/>
      <c r="F12" s="43"/>
      <c r="G12" s="43"/>
      <c r="H12" s="43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23">
        <f t="shared" si="0"/>
      </c>
      <c r="AD12" s="24">
        <f t="shared" si="1"/>
      </c>
    </row>
    <row r="13" spans="1:30" ht="15" customHeight="1">
      <c r="A13" s="10">
        <v>5</v>
      </c>
      <c r="B13" s="41"/>
      <c r="C13" s="42"/>
      <c r="D13" s="43"/>
      <c r="E13" s="43"/>
      <c r="F13" s="43"/>
      <c r="G13" s="43"/>
      <c r="H13" s="43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23">
        <f t="shared" si="0"/>
      </c>
      <c r="AD13" s="24">
        <f t="shared" si="1"/>
      </c>
    </row>
    <row r="14" spans="1:30" ht="15" customHeight="1">
      <c r="A14" s="10">
        <v>6</v>
      </c>
      <c r="B14" s="41"/>
      <c r="C14" s="42"/>
      <c r="D14" s="43"/>
      <c r="E14" s="43"/>
      <c r="F14" s="43"/>
      <c r="G14" s="43"/>
      <c r="H14" s="43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23">
        <f t="shared" si="0"/>
      </c>
      <c r="AD14" s="24">
        <f t="shared" si="1"/>
      </c>
    </row>
    <row r="15" spans="1:30" ht="15" customHeight="1">
      <c r="A15" s="10">
        <v>7</v>
      </c>
      <c r="B15" s="41"/>
      <c r="C15" s="42"/>
      <c r="D15" s="43"/>
      <c r="E15" s="43"/>
      <c r="F15" s="43"/>
      <c r="G15" s="43"/>
      <c r="H15" s="43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23">
        <f t="shared" si="0"/>
      </c>
      <c r="AD15" s="24">
        <f t="shared" si="1"/>
      </c>
    </row>
    <row r="16" spans="1:30" ht="15" customHeight="1">
      <c r="A16" s="10">
        <v>8</v>
      </c>
      <c r="B16" s="41"/>
      <c r="C16" s="42"/>
      <c r="D16" s="43"/>
      <c r="E16" s="43"/>
      <c r="F16" s="43"/>
      <c r="G16" s="43"/>
      <c r="H16" s="43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23">
        <f t="shared" si="0"/>
      </c>
      <c r="AD16" s="24">
        <f t="shared" si="1"/>
      </c>
    </row>
    <row r="17" spans="1:30" ht="15" customHeight="1">
      <c r="A17" s="10">
        <v>9</v>
      </c>
      <c r="B17" s="41"/>
      <c r="C17" s="42"/>
      <c r="D17" s="43"/>
      <c r="E17" s="43"/>
      <c r="F17" s="43"/>
      <c r="G17" s="43"/>
      <c r="H17" s="43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23">
        <f t="shared" si="0"/>
      </c>
      <c r="AD17" s="24">
        <f t="shared" si="1"/>
      </c>
    </row>
    <row r="18" spans="1:30" ht="15" customHeight="1">
      <c r="A18" s="10">
        <v>10</v>
      </c>
      <c r="B18" s="41"/>
      <c r="C18" s="42"/>
      <c r="D18" s="43"/>
      <c r="E18" s="43"/>
      <c r="F18" s="43"/>
      <c r="G18" s="43"/>
      <c r="H18" s="43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23">
        <f t="shared" si="0"/>
      </c>
      <c r="AD18" s="24">
        <f t="shared" si="1"/>
      </c>
    </row>
    <row r="19" spans="1:30" ht="15" customHeight="1">
      <c r="A19" s="10">
        <v>11</v>
      </c>
      <c r="B19" s="41"/>
      <c r="C19" s="42"/>
      <c r="D19" s="43"/>
      <c r="E19" s="43"/>
      <c r="F19" s="43"/>
      <c r="G19" s="43"/>
      <c r="H19" s="43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3">
        <f t="shared" si="0"/>
      </c>
      <c r="AD19" s="24">
        <f t="shared" si="1"/>
      </c>
    </row>
    <row r="20" spans="1:30" ht="15" customHeight="1">
      <c r="A20" s="10">
        <v>12</v>
      </c>
      <c r="B20" s="41"/>
      <c r="C20" s="42"/>
      <c r="D20" s="43"/>
      <c r="E20" s="43"/>
      <c r="F20" s="43"/>
      <c r="G20" s="43"/>
      <c r="H20" s="43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23">
        <f t="shared" si="0"/>
      </c>
      <c r="AD20" s="24">
        <f t="shared" si="1"/>
      </c>
    </row>
    <row r="21" spans="1:30" ht="15" customHeight="1">
      <c r="A21" s="10">
        <v>13</v>
      </c>
      <c r="B21" s="41"/>
      <c r="C21" s="42"/>
      <c r="D21" s="43"/>
      <c r="E21" s="43"/>
      <c r="F21" s="43"/>
      <c r="G21" s="43"/>
      <c r="H21" s="43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23">
        <f t="shared" si="0"/>
      </c>
      <c r="AD21" s="24">
        <f t="shared" si="1"/>
      </c>
    </row>
    <row r="22" spans="1:30" ht="15" customHeight="1">
      <c r="A22" s="10">
        <v>14</v>
      </c>
      <c r="B22" s="41"/>
      <c r="C22" s="42"/>
      <c r="D22" s="43"/>
      <c r="E22" s="43"/>
      <c r="F22" s="43"/>
      <c r="G22" s="43"/>
      <c r="H22" s="43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23">
        <f t="shared" si="0"/>
      </c>
      <c r="AD22" s="24">
        <f t="shared" si="1"/>
      </c>
    </row>
    <row r="23" spans="1:30" ht="15" customHeight="1">
      <c r="A23" s="10">
        <v>15</v>
      </c>
      <c r="B23" s="41"/>
      <c r="C23" s="42"/>
      <c r="D23" s="43"/>
      <c r="E23" s="43"/>
      <c r="F23" s="43"/>
      <c r="G23" s="43"/>
      <c r="H23" s="43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23">
        <f t="shared" si="0"/>
      </c>
      <c r="AD23" s="24">
        <f t="shared" si="1"/>
      </c>
    </row>
    <row r="24" spans="1:30" ht="15" customHeight="1">
      <c r="A24" s="10">
        <v>16</v>
      </c>
      <c r="B24" s="41"/>
      <c r="C24" s="42"/>
      <c r="D24" s="43"/>
      <c r="E24" s="43"/>
      <c r="F24" s="43"/>
      <c r="G24" s="43"/>
      <c r="H24" s="43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23">
        <f t="shared" si="0"/>
      </c>
      <c r="AD24" s="24">
        <f t="shared" si="1"/>
      </c>
    </row>
    <row r="25" spans="1:30" ht="15" customHeight="1">
      <c r="A25" s="10">
        <v>17</v>
      </c>
      <c r="B25" s="41"/>
      <c r="C25" s="42"/>
      <c r="D25" s="43"/>
      <c r="E25" s="43"/>
      <c r="F25" s="43"/>
      <c r="G25" s="43"/>
      <c r="H25" s="43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23">
        <f t="shared" si="0"/>
      </c>
      <c r="AD25" s="24">
        <f t="shared" si="1"/>
      </c>
    </row>
    <row r="26" spans="1:30" ht="15" customHeight="1">
      <c r="A26" s="10">
        <v>18</v>
      </c>
      <c r="B26" s="41"/>
      <c r="C26" s="42"/>
      <c r="D26" s="43"/>
      <c r="E26" s="43"/>
      <c r="F26" s="43"/>
      <c r="G26" s="43"/>
      <c r="H26" s="4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23">
        <f t="shared" si="0"/>
      </c>
      <c r="AD26" s="24">
        <f t="shared" si="1"/>
      </c>
    </row>
    <row r="27" spans="1:30" ht="15" customHeight="1">
      <c r="A27" s="10">
        <v>19</v>
      </c>
      <c r="B27" s="35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23">
        <f t="shared" si="0"/>
      </c>
      <c r="AD27" s="24">
        <f t="shared" si="1"/>
      </c>
    </row>
    <row r="28" spans="1:30" ht="15" customHeight="1">
      <c r="A28" s="10">
        <v>20</v>
      </c>
      <c r="B28" s="35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23">
        <f t="shared" si="0"/>
      </c>
      <c r="AD28" s="24">
        <f t="shared" si="1"/>
      </c>
    </row>
    <row r="29" spans="1:30" ht="15" customHeight="1">
      <c r="A29" s="10">
        <v>21</v>
      </c>
      <c r="B29" s="35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23">
        <f t="shared" si="0"/>
      </c>
      <c r="AD29" s="24">
        <f t="shared" si="1"/>
      </c>
    </row>
    <row r="30" spans="1:30" ht="15" customHeight="1">
      <c r="A30" s="10">
        <v>22</v>
      </c>
      <c r="B30" s="35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23">
        <f t="shared" si="0"/>
      </c>
      <c r="AD30" s="24">
        <f t="shared" si="1"/>
      </c>
    </row>
    <row r="31" spans="1:30" ht="15" customHeight="1">
      <c r="A31" s="10">
        <v>23</v>
      </c>
      <c r="B31" s="35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23">
        <f t="shared" si="0"/>
      </c>
      <c r="AD31" s="24">
        <f t="shared" si="1"/>
      </c>
    </row>
    <row r="32" spans="1:30" ht="15" customHeight="1">
      <c r="A32" s="10">
        <v>24</v>
      </c>
      <c r="B32" s="35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23">
        <f t="shared" si="0"/>
      </c>
      <c r="AD32" s="24">
        <f t="shared" si="1"/>
      </c>
    </row>
    <row r="33" spans="1:30" ht="15" customHeight="1">
      <c r="A33" s="10">
        <v>25</v>
      </c>
      <c r="B33" s="35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23">
        <f t="shared" si="0"/>
      </c>
      <c r="AD33" s="24">
        <f t="shared" si="1"/>
      </c>
    </row>
    <row r="34" spans="1:30" ht="15" customHeight="1">
      <c r="A34" s="10">
        <v>26</v>
      </c>
      <c r="B34" s="35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23">
        <f t="shared" si="0"/>
      </c>
      <c r="AD34" s="24">
        <f t="shared" si="1"/>
      </c>
    </row>
    <row r="35" spans="1:30" ht="15" customHeight="1">
      <c r="A35" s="10">
        <v>27</v>
      </c>
      <c r="B35" s="35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23">
        <f t="shared" si="0"/>
      </c>
      <c r="AD35" s="24">
        <f t="shared" si="1"/>
      </c>
    </row>
    <row r="36" spans="1:30" ht="15" customHeight="1">
      <c r="A36" s="10">
        <v>28</v>
      </c>
      <c r="B36" s="35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23">
        <f t="shared" si="0"/>
      </c>
      <c r="AD36" s="24">
        <f t="shared" si="1"/>
      </c>
    </row>
    <row r="37" spans="1:30" ht="15" customHeight="1">
      <c r="A37" s="10">
        <v>29</v>
      </c>
      <c r="B37" s="35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23">
        <f t="shared" si="0"/>
      </c>
      <c r="AD37" s="24">
        <f t="shared" si="1"/>
      </c>
    </row>
    <row r="38" spans="1:30" ht="15" customHeight="1">
      <c r="A38" s="11">
        <v>30</v>
      </c>
      <c r="B38" s="15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25">
        <f t="shared" si="0"/>
      </c>
      <c r="AD38" s="26">
        <f t="shared" si="1"/>
      </c>
    </row>
    <row r="39" spans="1:31" ht="30" customHeight="1">
      <c r="A39" s="71" t="s">
        <v>18</v>
      </c>
      <c r="B39" s="72"/>
      <c r="C39" s="73"/>
      <c r="D39" s="31">
        <f>IF(OR($L$3="",D8=""),"",IF(COUNT(D9:D38)&gt;0,ROUND(AVERAGE(D9:D38)/D8,2),""))</f>
      </c>
      <c r="E39" s="31">
        <f aca="true" t="shared" si="2" ref="E39:AB39">IF(OR($L$3="",E8=""),"",IF(COUNT(E9:E38)&gt;0,ROUND(AVERAGE(E9:E38)/E8,2),""))</f>
      </c>
      <c r="F39" s="31">
        <f t="shared" si="2"/>
      </c>
      <c r="G39" s="31">
        <f t="shared" si="2"/>
      </c>
      <c r="H39" s="31">
        <f t="shared" si="2"/>
      </c>
      <c r="I39" s="31">
        <f t="shared" si="2"/>
      </c>
      <c r="J39" s="31">
        <f t="shared" si="2"/>
      </c>
      <c r="K39" s="31">
        <f t="shared" si="2"/>
      </c>
      <c r="L39" s="31">
        <f t="shared" si="2"/>
      </c>
      <c r="M39" s="31">
        <f t="shared" si="2"/>
      </c>
      <c r="N39" s="31">
        <f t="shared" si="2"/>
      </c>
      <c r="O39" s="31">
        <f t="shared" si="2"/>
      </c>
      <c r="P39" s="31">
        <f t="shared" si="2"/>
      </c>
      <c r="Q39" s="31">
        <f t="shared" si="2"/>
      </c>
      <c r="R39" s="31">
        <f t="shared" si="2"/>
      </c>
      <c r="S39" s="31">
        <f t="shared" si="2"/>
      </c>
      <c r="T39" s="31">
        <f t="shared" si="2"/>
      </c>
      <c r="U39" s="31">
        <f t="shared" si="2"/>
      </c>
      <c r="V39" s="31">
        <f t="shared" si="2"/>
      </c>
      <c r="W39" s="31">
        <f t="shared" si="2"/>
      </c>
      <c r="X39" s="31">
        <f t="shared" si="2"/>
      </c>
      <c r="Y39" s="31">
        <f t="shared" si="2"/>
      </c>
      <c r="Z39" s="31">
        <f t="shared" si="2"/>
      </c>
      <c r="AA39" s="31">
        <f t="shared" si="2"/>
      </c>
      <c r="AB39" s="31">
        <f t="shared" si="2"/>
      </c>
      <c r="AC39" s="32"/>
      <c r="AD39" s="33"/>
      <c r="AE39" s="27">
        <f>AE8-COUNTIF($D$39:$AB$39,"&gt;=0,5")</f>
        <v>0</v>
      </c>
    </row>
    <row r="40" ht="9" customHeight="1"/>
    <row r="42" spans="32:33" ht="15" customHeight="1">
      <c r="AF42" s="12" t="s">
        <v>15</v>
      </c>
      <c r="AG42" s="12" t="s">
        <v>16</v>
      </c>
    </row>
    <row r="43" spans="32:33" ht="15" customHeight="1">
      <c r="AF43" s="12">
        <f>AC3</f>
      </c>
      <c r="AG43" s="12">
        <f>AC4</f>
      </c>
    </row>
    <row r="52" ht="9" customHeight="1"/>
    <row r="53" spans="1:30" ht="15" customHeight="1">
      <c r="A53" s="74" t="s">
        <v>17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</row>
    <row r="54" spans="1:30" ht="15" customHeight="1">
      <c r="A54" s="75" t="str">
        <f>IF(OR($C$2="",$C$3="",$C$4="",$L$2="",$L$4="",$AD$3=""),"Eksik bilgi girişi var ya da henüz bir puan girişi yapılmamış.",IF($AE$39=0,A63,IF($AE$39=1,A68,IF($AE$39&gt;1,A73,""))))</f>
        <v>Eksik bilgi girişi var ya da henüz bir puan girişi yapılmamış.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</row>
    <row r="55" spans="1:30" ht="1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</row>
    <row r="56" spans="1:30" ht="1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</row>
    <row r="57" spans="22:29" ht="15" customHeight="1">
      <c r="V57" s="77" t="str">
        <f ca="1">"UYGUNDUR …../…../"&amp;YEAR(TODAY())</f>
        <v>UYGUNDUR …../…../2024</v>
      </c>
      <c r="W57" s="77"/>
      <c r="X57" s="77"/>
      <c r="Y57" s="77"/>
      <c r="Z57" s="77"/>
      <c r="AA57" s="77"/>
      <c r="AB57" s="77"/>
      <c r="AC57" s="77"/>
    </row>
    <row r="58" spans="25:29" ht="15" customHeight="1">
      <c r="Y58" s="77"/>
      <c r="Z58" s="77"/>
      <c r="AA58" s="77"/>
      <c r="AB58" s="77"/>
      <c r="AC58" s="77"/>
    </row>
    <row r="59" spans="2:29" ht="15" customHeight="1">
      <c r="B59" s="60"/>
      <c r="C59" s="60"/>
      <c r="V59" s="60"/>
      <c r="W59" s="60"/>
      <c r="X59" s="60"/>
      <c r="Y59" s="60"/>
      <c r="Z59" s="60"/>
      <c r="AA59" s="60"/>
      <c r="AB59" s="60"/>
      <c r="AC59" s="60"/>
    </row>
    <row r="60" spans="2:29" ht="15" customHeight="1">
      <c r="B60" s="69"/>
      <c r="C60" s="69"/>
      <c r="V60" s="69"/>
      <c r="W60" s="69"/>
      <c r="X60" s="69"/>
      <c r="Y60" s="69"/>
      <c r="Z60" s="69"/>
      <c r="AA60" s="69"/>
      <c r="AB60" s="69"/>
      <c r="AC60" s="69"/>
    </row>
    <row r="61" s="20" customFormat="1" ht="15" customHeight="1"/>
    <row r="62" spans="1:30" s="20" customFormat="1" ht="15" customHeight="1">
      <c r="A62" s="19" t="s">
        <v>44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s="20" customFormat="1" ht="15" customHeight="1">
      <c r="A63" s="70">
        <f>IF($AD$3="","","Yapılan sınav analizine göre "&amp;$L$2&amp;" Sınıfı "&amp;PROPER($C$4)&amp;" Dersi "&amp;$C$3&amp;". Dönem "&amp;$L$4&amp;". Yazılı Sınavına katılan toplam "&amp;$L$3&amp;" öğrenciden "&amp;$AC$3&amp;" öğrenci başarılı olmuştur. Buna göre, sınavın başarı oranı %"&amp;ROUND($AD$3*100,0)&amp;" olarak gerçekleşmiştir. Sütun grafiğinde başarı oranı %50'nin altında olan "&amp;"soru bulunmayıp konular yeterince anlaşılmıştır.")</f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</row>
    <row r="64" spans="1:30" s="20" customFormat="1" ht="1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</row>
    <row r="65" spans="1:30" s="20" customFormat="1" ht="1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</row>
    <row r="66" s="20" customFormat="1" ht="15" customHeight="1"/>
    <row r="67" spans="1:30" s="37" customFormat="1" ht="15" customHeight="1">
      <c r="A67" s="19" t="s">
        <v>45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s="37" customFormat="1" ht="15" customHeight="1">
      <c r="A68" s="70">
        <f>IF($AD$3="","","Yapılan sınav analizine göre "&amp;$L$2&amp;" Sınıfı "&amp;PROPER($C$4)&amp;" Dersi "&amp;$C$3&amp;". Dönem "&amp;$L$4&amp;". Yazılı Sınavına katılan toplam "&amp;$L$3&amp;" öğrenciden "&amp;$AC$3&amp;" öğrenci başarılı olmuştur. Buna göre, sınavın başarı oranı %"&amp;ROUND($AD$3*100,0)&amp;" olarak gerçekleşmiştir. Sütun grafiğinde başarı oranı %50'nin altında olan "&amp;"1 adet soru bulunup bu soru sınıf ortamında çözülecek, yeri geldikçe sınıfa bu soru tipiyle ilgili açık uçlu sorular yöneltilerek konunun daha iyi anlaşılması sağlanacaktır.")</f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</row>
    <row r="69" spans="1:30" s="37" customFormat="1" ht="1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</row>
    <row r="70" spans="1:30" s="37" customFormat="1" ht="1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</row>
    <row r="71" spans="1:30" s="37" customFormat="1" ht="1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</row>
    <row r="72" spans="1:30" s="37" customFormat="1" ht="15" customHeight="1">
      <c r="A72" s="19" t="s">
        <v>46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s="37" customFormat="1" ht="15" customHeight="1">
      <c r="A73" s="70">
        <f>IF($AD$3="","","Yapılan sınav analizine göre "&amp;$L$2&amp;" Sınıfı "&amp;PROPER($C$4)&amp;" Dersi "&amp;$C$3&amp;". Dönem "&amp;$L$4&amp;". Yazılı Sınavına katılan toplam "&amp;$L$3&amp;" öğrenciden "&amp;$AC$3&amp;" öğrenci başarılı olmuştur. Buna göre, sınavın başarı oranı %"&amp;ROUND($AD$3*100,0)&amp;" olarak gerçekleşmiştir. Sütun grafiğinde başarı oranı %50'nin altında olan "&amp;$AE$39&amp;" adet soru bulunup bu sorular sınıf ortamında çözülecek, yeri geldikçe sınıfa bu soru tipleriyle ilgili açık uçlu sorular yöneltilerek konunun daha iyi anlaşılması sağlanacaktır.")</f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</row>
    <row r="74" spans="1:30" s="37" customFormat="1" ht="1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</row>
    <row r="75" spans="1:30" s="37" customFormat="1" ht="1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</row>
    <row r="76" s="20" customFormat="1" ht="15" customHeight="1"/>
    <row r="77" s="20" customFormat="1" ht="15" customHeight="1"/>
    <row r="78" s="20" customFormat="1" ht="15" customHeight="1"/>
    <row r="79" s="20" customFormat="1" ht="15" customHeight="1"/>
    <row r="80" s="20" customFormat="1" ht="15" customHeight="1"/>
    <row r="81" s="20" customFormat="1" ht="15" customHeight="1"/>
    <row r="82" s="20" customFormat="1" ht="15" customHeight="1"/>
    <row r="83" s="20" customFormat="1" ht="15" customHeight="1"/>
  </sheetData>
  <sheetProtection sheet="1" objects="1" scenarios="1" selectLockedCells="1" sort="0"/>
  <mergeCells count="31">
    <mergeCell ref="Y58:AC58"/>
    <mergeCell ref="A6:C6"/>
    <mergeCell ref="B60:C60"/>
    <mergeCell ref="V60:AC60"/>
    <mergeCell ref="A63:AD65"/>
    <mergeCell ref="A68:AD70"/>
    <mergeCell ref="A73:AD75"/>
    <mergeCell ref="A39:C39"/>
    <mergeCell ref="A53:AD53"/>
    <mergeCell ref="A54:AD56"/>
    <mergeCell ref="V57:AC57"/>
    <mergeCell ref="A1:AD1"/>
    <mergeCell ref="A2:B2"/>
    <mergeCell ref="D2:K2"/>
    <mergeCell ref="L2:Q2"/>
    <mergeCell ref="R2:AB2"/>
    <mergeCell ref="B59:C59"/>
    <mergeCell ref="V59:AC59"/>
    <mergeCell ref="A4:B4"/>
    <mergeCell ref="D4:K4"/>
    <mergeCell ref="L4:Q4"/>
    <mergeCell ref="A3:B3"/>
    <mergeCell ref="D3:K3"/>
    <mergeCell ref="L3:Q3"/>
    <mergeCell ref="R3:AB3"/>
    <mergeCell ref="AD6:AD8"/>
    <mergeCell ref="A7:A8"/>
    <mergeCell ref="B7:B8"/>
    <mergeCell ref="C7:C8"/>
    <mergeCell ref="AC7:AC8"/>
    <mergeCell ref="R4:AB4"/>
  </mergeCells>
  <conditionalFormatting sqref="AC9:AC38">
    <cfRule type="cellIs" priority="5" dxfId="6" operator="equal">
      <formula>"G"</formula>
    </cfRule>
    <cfRule type="cellIs" priority="6" dxfId="7" operator="lessThan">
      <formula>45</formula>
    </cfRule>
  </conditionalFormatting>
  <conditionalFormatting sqref="AD9:AD38">
    <cfRule type="cellIs" priority="3" dxfId="6" operator="equal">
      <formula>"GİRMEDİ"</formula>
    </cfRule>
    <cfRule type="cellIs" priority="4" dxfId="7" operator="equal">
      <formula>"BAŞARISIZ"</formula>
    </cfRule>
  </conditionalFormatting>
  <conditionalFormatting sqref="AC7">
    <cfRule type="cellIs" priority="1" dxfId="8" operator="lessThan">
      <formula>100</formula>
    </cfRule>
    <cfRule type="cellIs" priority="2" dxfId="6" operator="greaterThan">
      <formula>100</formula>
    </cfRule>
  </conditionalFormatting>
  <printOptions/>
  <pageMargins left="0.5905511811023623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dersimiz.com</Manager>
  <Company>dersimiz.com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dersimiz.com</dc:title>
  <dc:subject>dersimiz.com</dc:subject>
  <dc:creator>dersimiz.com</dc:creator>
  <cp:keywords>dersimiz.com</cp:keywords>
  <dc:description/>
  <cp:lastModifiedBy>Zeki ERDEM</cp:lastModifiedBy>
  <cp:lastPrinted>2024-01-11T08:02:25Z</cp:lastPrinted>
  <dcterms:created xsi:type="dcterms:W3CDTF">2014-04-22T17:12:55Z</dcterms:created>
  <dcterms:modified xsi:type="dcterms:W3CDTF">2024-01-12T07:18:38Z</dcterms:modified>
  <cp:category>dersimiz.com</cp:category>
  <cp:version/>
  <cp:contentType/>
  <cp:contentStatus/>
</cp:coreProperties>
</file>